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20" windowWidth="16455" windowHeight="9435"/>
  </bookViews>
  <sheets>
    <sheet name="COMPARATIVO 2008 - 2009" sheetId="1" r:id="rId1"/>
  </sheets>
  <calcPr calcId="145621"/>
</workbook>
</file>

<file path=xl/calcChain.xml><?xml version="1.0" encoding="utf-8"?>
<calcChain xmlns="http://schemas.openxmlformats.org/spreadsheetml/2006/main">
  <c r="I45" i="1" l="1"/>
  <c r="H45" i="1"/>
  <c r="H44" i="1"/>
  <c r="I43" i="1"/>
  <c r="H43" i="1"/>
  <c r="I42" i="1"/>
  <c r="H42" i="1"/>
  <c r="I41" i="1"/>
  <c r="H41" i="1"/>
  <c r="H40" i="1"/>
  <c r="H39" i="1"/>
  <c r="I38" i="1"/>
  <c r="H38" i="1"/>
  <c r="H37" i="1"/>
  <c r="H36" i="1"/>
  <c r="I35" i="1"/>
  <c r="H35" i="1"/>
  <c r="I34" i="1"/>
  <c r="H34" i="1"/>
  <c r="H33" i="1"/>
  <c r="E32" i="1"/>
  <c r="H32" i="1" s="1"/>
  <c r="D32" i="1"/>
  <c r="C32" i="1"/>
  <c r="H31" i="1"/>
  <c r="G30" i="1"/>
  <c r="F30" i="1"/>
  <c r="D30" i="1"/>
  <c r="C30" i="1"/>
  <c r="I29" i="1"/>
  <c r="H29" i="1"/>
  <c r="I28" i="1"/>
  <c r="H28" i="1"/>
  <c r="I27" i="1"/>
  <c r="H27" i="1"/>
  <c r="I26" i="1"/>
  <c r="H26" i="1"/>
  <c r="I25" i="1"/>
  <c r="H25" i="1"/>
  <c r="E24" i="1"/>
  <c r="I24" i="1" s="1"/>
  <c r="D24" i="1"/>
  <c r="C24" i="1"/>
  <c r="I23" i="1"/>
  <c r="H23" i="1"/>
  <c r="I22" i="1"/>
  <c r="H22" i="1"/>
  <c r="I21" i="1"/>
  <c r="H21" i="1"/>
  <c r="I20" i="1"/>
  <c r="H20" i="1"/>
  <c r="G19" i="1"/>
  <c r="H19" i="1" s="1"/>
  <c r="F19" i="1"/>
  <c r="E19" i="1"/>
  <c r="D19" i="1"/>
  <c r="C19" i="1"/>
  <c r="D18" i="1"/>
  <c r="H17" i="1"/>
  <c r="I16" i="1"/>
  <c r="H16" i="1"/>
  <c r="H15" i="1"/>
  <c r="I14" i="1"/>
  <c r="H14" i="1"/>
  <c r="H13" i="1"/>
  <c r="I12" i="1"/>
  <c r="H12" i="1"/>
  <c r="H11" i="1"/>
  <c r="I10" i="1"/>
  <c r="H10" i="1"/>
  <c r="I9" i="1"/>
  <c r="H9" i="1"/>
  <c r="E8" i="1"/>
  <c r="H8" i="1" s="1"/>
  <c r="D8" i="1"/>
  <c r="C8" i="1"/>
  <c r="C18" i="1" l="1"/>
  <c r="H24" i="1"/>
  <c r="E30" i="1"/>
  <c r="H30" i="1" s="1"/>
  <c r="I8" i="1"/>
  <c r="I19" i="1"/>
  <c r="I32" i="1"/>
  <c r="I30" i="1" l="1"/>
  <c r="E18" i="1"/>
  <c r="H18" i="1" l="1"/>
  <c r="I18" i="1"/>
</calcChain>
</file>

<file path=xl/sharedStrings.xml><?xml version="1.0" encoding="utf-8"?>
<sst xmlns="http://schemas.openxmlformats.org/spreadsheetml/2006/main" count="50" uniqueCount="50">
  <si>
    <t>COMPARATIVO</t>
  </si>
  <si>
    <t>EJECUCION PRESUPUESTAL 2008- 2009</t>
  </si>
  <si>
    <t>CONCEPTO</t>
  </si>
  <si>
    <t>PRESUPUESTO INICIAL</t>
  </si>
  <si>
    <t>PRESUPUESTO DEFINITIVO 2008</t>
  </si>
  <si>
    <t>TOTAL EJECUTADO 2008</t>
  </si>
  <si>
    <t>PRESUPUESTO DEFINITIVO 2009</t>
  </si>
  <si>
    <t>TOTAL EJECUTADO 2009</t>
  </si>
  <si>
    <t>VARIACION</t>
  </si>
  <si>
    <t>EN PESOS</t>
  </si>
  <si>
    <t>EN %</t>
  </si>
  <si>
    <t>INGRESOS</t>
  </si>
  <si>
    <t>Servicios públicos domiciliarios.</t>
  </si>
  <si>
    <t>Aportes, traspasos y transferencias departamentales.</t>
  </si>
  <si>
    <t>Aportes, traspasos y transferencias municipales.</t>
  </si>
  <si>
    <t>Crédito interno - banca comercial.</t>
  </si>
  <si>
    <t>Préstamos gubernamentales.</t>
  </si>
  <si>
    <t>Rendimiento operaciones financieras.</t>
  </si>
  <si>
    <t>Venta de activos.</t>
  </si>
  <si>
    <t>Otros recursos de balance.</t>
  </si>
  <si>
    <t>Disponibilidad inicial</t>
  </si>
  <si>
    <t>EGRESOS</t>
  </si>
  <si>
    <t>GASTOS DE PERSONAL</t>
  </si>
  <si>
    <t>Servicios personales asociados a la nómina.</t>
  </si>
  <si>
    <t>Servicios personales indirectos.</t>
  </si>
  <si>
    <t>Contribuciones inherentes a nómina sector privado.</t>
  </si>
  <si>
    <t>Contribuciones inherentes a nómina sector público.</t>
  </si>
  <si>
    <t>OTROS GASTOS</t>
  </si>
  <si>
    <t>Adquisición de bienes.</t>
  </si>
  <si>
    <t>Adquisición de servicios.</t>
  </si>
  <si>
    <t>Impuestos y multas.</t>
  </si>
  <si>
    <t>Amortización deuda pública interna.</t>
  </si>
  <si>
    <t>Intereses, comisiones y otros.</t>
  </si>
  <si>
    <t>INVERSION</t>
  </si>
  <si>
    <t>Inversiones admon liquidez renta variable.</t>
  </si>
  <si>
    <t>Inversión sector agua potable y saneamiento básico.</t>
  </si>
  <si>
    <t>Edificaciones.</t>
  </si>
  <si>
    <t>Redes, plantas y ductos, acueducto.</t>
  </si>
  <si>
    <t>Redes, plantas, ductos, colectores, alcantarillado.</t>
  </si>
  <si>
    <t>Maquinaria y equipo.</t>
  </si>
  <si>
    <t>Muebles y equipos de oficina.</t>
  </si>
  <si>
    <t>Equipo de computación, software y comunicación.</t>
  </si>
  <si>
    <t>Equipos, transporte, tracción y elevación.</t>
  </si>
  <si>
    <t>Inversiones, recursos naturales y del medio ambiente.</t>
  </si>
  <si>
    <t>Inversiones, medidores y accesorios.</t>
  </si>
  <si>
    <t>Estudios y proyectos.</t>
  </si>
  <si>
    <t>Desarrollo institucional.</t>
  </si>
  <si>
    <t>Compra de terrenos  (embalse)</t>
  </si>
  <si>
    <t>Proyecto multipropósito los besotes.</t>
  </si>
  <si>
    <t>Convenio Interadministrativo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</si>
</sst>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sz val="9"/>
      <name val="Arial"/>
    </font>
    <font>
      <b/>
      <sz val="12"/>
      <name val="Arial"/>
      <family val="2"/>
    </font>
    <font>
      <b/>
      <sz val="9"/>
      <name val="Arial"/>
      <family val="2"/>
    </font>
    <font>
      <b/>
      <sz val="10"/>
      <name val="Arial"/>
    </font>
    <font>
      <sz val="9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10" fontId="1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center" vertical="center" wrapText="1"/>
    </xf>
    <xf numFmtId="10" fontId="3" fillId="2" borderId="6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/>
    <xf numFmtId="3" fontId="3" fillId="3" borderId="7" xfId="0" applyNumberFormat="1" applyFont="1" applyFill="1" applyBorder="1"/>
    <xf numFmtId="3" fontId="4" fillId="2" borderId="8" xfId="0" applyNumberFormat="1" applyFont="1" applyFill="1" applyBorder="1" applyAlignment="1">
      <alignment horizontal="right"/>
    </xf>
    <xf numFmtId="3" fontId="4" fillId="2" borderId="9" xfId="0" applyNumberFormat="1" applyFont="1" applyFill="1" applyBorder="1" applyAlignment="1">
      <alignment horizontal="right"/>
    </xf>
    <xf numFmtId="3" fontId="3" fillId="3" borderId="10" xfId="0" applyNumberFormat="1" applyFont="1" applyFill="1" applyBorder="1"/>
    <xf numFmtId="10" fontId="3" fillId="3" borderId="10" xfId="0" applyNumberFormat="1" applyFont="1" applyFill="1" applyBorder="1" applyAlignment="1">
      <alignment horizontal="center"/>
    </xf>
    <xf numFmtId="0" fontId="5" fillId="2" borderId="7" xfId="0" applyFont="1" applyFill="1" applyBorder="1"/>
    <xf numFmtId="3" fontId="5" fillId="2" borderId="7" xfId="0" applyNumberFormat="1" applyFont="1" applyFill="1" applyBorder="1"/>
    <xf numFmtId="3" fontId="0" fillId="2" borderId="8" xfId="0" applyNumberFormat="1" applyFill="1" applyBorder="1" applyAlignment="1">
      <alignment horizontal="right"/>
    </xf>
    <xf numFmtId="3" fontId="1" fillId="2" borderId="11" xfId="0" applyNumberFormat="1" applyFont="1" applyFill="1" applyBorder="1"/>
    <xf numFmtId="10" fontId="5" fillId="2" borderId="10" xfId="0" applyNumberFormat="1" applyFont="1" applyFill="1" applyBorder="1" applyAlignment="1">
      <alignment horizontal="center"/>
    </xf>
    <xf numFmtId="0" fontId="1" fillId="2" borderId="7" xfId="0" applyFont="1" applyFill="1" applyBorder="1"/>
    <xf numFmtId="3" fontId="1" fillId="2" borderId="7" xfId="0" applyNumberFormat="1" applyFont="1" applyFill="1" applyBorder="1"/>
    <xf numFmtId="3" fontId="1" fillId="2" borderId="7" xfId="0" applyNumberFormat="1" applyFont="1" applyFill="1" applyBorder="1" applyAlignment="1">
      <alignment horizontal="right"/>
    </xf>
    <xf numFmtId="3" fontId="1" fillId="2" borderId="10" xfId="0" applyNumberFormat="1" applyFont="1" applyFill="1" applyBorder="1"/>
    <xf numFmtId="3" fontId="5" fillId="2" borderId="10" xfId="0" applyNumberFormat="1" applyFont="1" applyFill="1" applyBorder="1" applyAlignment="1">
      <alignment horizontal="right"/>
    </xf>
    <xf numFmtId="3" fontId="3" fillId="3" borderId="11" xfId="0" applyNumberFormat="1" applyFont="1" applyFill="1" applyBorder="1"/>
    <xf numFmtId="0" fontId="6" fillId="2" borderId="12" xfId="0" applyFont="1" applyFill="1" applyBorder="1"/>
    <xf numFmtId="3" fontId="6" fillId="2" borderId="12" xfId="0" applyNumberFormat="1" applyFont="1" applyFill="1" applyBorder="1"/>
    <xf numFmtId="3" fontId="6" fillId="2" borderId="11" xfId="0" applyNumberFormat="1" applyFont="1" applyFill="1" applyBorder="1"/>
    <xf numFmtId="10" fontId="6" fillId="2" borderId="10" xfId="0" applyNumberFormat="1" applyFont="1" applyFill="1" applyBorder="1" applyAlignment="1">
      <alignment horizontal="center"/>
    </xf>
    <xf numFmtId="0" fontId="5" fillId="2" borderId="12" xfId="0" applyFont="1" applyFill="1" applyBorder="1"/>
    <xf numFmtId="3" fontId="5" fillId="2" borderId="12" xfId="0" applyNumberFormat="1" applyFont="1" applyFill="1" applyBorder="1"/>
    <xf numFmtId="3" fontId="5" fillId="2" borderId="12" xfId="0" applyNumberFormat="1" applyFont="1" applyFill="1" applyBorder="1" applyAlignment="1">
      <alignment horizontal="right"/>
    </xf>
    <xf numFmtId="3" fontId="6" fillId="2" borderId="12" xfId="0" applyNumberFormat="1" applyFont="1" applyFill="1" applyBorder="1" applyAlignment="1">
      <alignment horizontal="right"/>
    </xf>
    <xf numFmtId="0" fontId="1" fillId="2" borderId="12" xfId="0" applyFont="1" applyFill="1" applyBorder="1"/>
    <xf numFmtId="3" fontId="1" fillId="2" borderId="12" xfId="0" applyNumberFormat="1" applyFont="1" applyFill="1" applyBorder="1"/>
    <xf numFmtId="0" fontId="7" fillId="2" borderId="12" xfId="0" applyFont="1" applyFill="1" applyBorder="1"/>
    <xf numFmtId="3" fontId="7" fillId="2" borderId="12" xfId="0" applyNumberFormat="1" applyFont="1" applyFill="1" applyBorder="1"/>
    <xf numFmtId="3" fontId="7" fillId="2" borderId="11" xfId="0" applyNumberFormat="1" applyFont="1" applyFill="1" applyBorder="1"/>
    <xf numFmtId="10" fontId="7" fillId="2" borderId="10" xfId="0" applyNumberFormat="1" applyFont="1" applyFill="1" applyBorder="1" applyAlignment="1">
      <alignment horizontal="center"/>
    </xf>
    <xf numFmtId="3" fontId="7" fillId="2" borderId="12" xfId="0" applyNumberFormat="1" applyFont="1" applyFill="1" applyBorder="1" applyAlignment="1">
      <alignment horizontal="right"/>
    </xf>
    <xf numFmtId="0" fontId="5" fillId="2" borderId="13" xfId="0" applyFont="1" applyFill="1" applyBorder="1"/>
    <xf numFmtId="3" fontId="5" fillId="2" borderId="13" xfId="0" applyNumberFormat="1" applyFont="1" applyFill="1" applyBorder="1"/>
    <xf numFmtId="3" fontId="5" fillId="2" borderId="13" xfId="0" applyNumberFormat="1" applyFont="1" applyFill="1" applyBorder="1" applyAlignment="1">
      <alignment horizontal="right"/>
    </xf>
    <xf numFmtId="0" fontId="5" fillId="2" borderId="14" xfId="0" applyFont="1" applyFill="1" applyBorder="1"/>
    <xf numFmtId="3" fontId="5" fillId="2" borderId="14" xfId="0" applyNumberFormat="1" applyFont="1" applyFill="1" applyBorder="1"/>
    <xf numFmtId="3" fontId="1" fillId="2" borderId="15" xfId="0" applyNumberFormat="1" applyFont="1" applyFill="1" applyBorder="1"/>
    <xf numFmtId="10" fontId="5" fillId="2" borderId="15" xfId="0" applyNumberFormat="1" applyFont="1" applyFill="1" applyBorder="1" applyAlignment="1">
      <alignment horizontal="center"/>
    </xf>
    <xf numFmtId="3" fontId="5" fillId="2" borderId="14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6"/>
  <sheetViews>
    <sheetView tabSelected="1" workbookViewId="0">
      <selection activeCell="J3" sqref="J3"/>
    </sheetView>
  </sheetViews>
  <sheetFormatPr baseColWidth="10" defaultRowHeight="12" x14ac:dyDescent="0.2"/>
  <cols>
    <col min="1" max="1" width="1.7109375" style="1" customWidth="1"/>
    <col min="2" max="2" width="43.7109375" style="1" customWidth="1"/>
    <col min="3" max="3" width="14.5703125" style="1" hidden="1" customWidth="1"/>
    <col min="4" max="6" width="14.7109375" style="1" customWidth="1"/>
    <col min="7" max="7" width="16.28515625" style="1" customWidth="1"/>
    <col min="8" max="8" width="16.28515625" style="1" bestFit="1" customWidth="1"/>
    <col min="9" max="9" width="12.140625" style="2" bestFit="1" customWidth="1"/>
    <col min="10" max="16384" width="11.42578125" style="1"/>
  </cols>
  <sheetData>
    <row r="1" spans="2:9" ht="6" customHeight="1" x14ac:dyDescent="0.2"/>
    <row r="2" spans="2:9" ht="18.75" customHeight="1" x14ac:dyDescent="0.25">
      <c r="B2" s="46" t="s">
        <v>0</v>
      </c>
      <c r="C2" s="46"/>
      <c r="D2" s="46"/>
      <c r="E2" s="46"/>
      <c r="F2" s="46"/>
      <c r="G2" s="46"/>
      <c r="H2" s="46"/>
      <c r="I2" s="46"/>
    </row>
    <row r="3" spans="2:9" ht="15.75" x14ac:dyDescent="0.25">
      <c r="B3" s="46" t="s">
        <v>1</v>
      </c>
      <c r="C3" s="46"/>
      <c r="D3" s="46"/>
      <c r="E3" s="46"/>
      <c r="F3" s="46"/>
      <c r="G3" s="46"/>
      <c r="H3" s="46"/>
      <c r="I3" s="46"/>
    </row>
    <row r="4" spans="2:9" ht="9.75" customHeight="1" x14ac:dyDescent="0.25">
      <c r="B4" s="3"/>
      <c r="C4" s="3"/>
      <c r="D4" s="3"/>
      <c r="E4" s="3"/>
    </row>
    <row r="5" spans="2:9" ht="12.75" customHeight="1" thickBot="1" x14ac:dyDescent="0.25"/>
    <row r="6" spans="2:9" ht="17.25" customHeight="1" thickBot="1" x14ac:dyDescent="0.25">
      <c r="B6" s="47" t="s">
        <v>2</v>
      </c>
      <c r="C6" s="49" t="s">
        <v>3</v>
      </c>
      <c r="D6" s="49" t="s">
        <v>4</v>
      </c>
      <c r="E6" s="49" t="s">
        <v>5</v>
      </c>
      <c r="F6" s="49" t="s">
        <v>6</v>
      </c>
      <c r="G6" s="47" t="s">
        <v>7</v>
      </c>
      <c r="H6" s="51" t="s">
        <v>8</v>
      </c>
      <c r="I6" s="52"/>
    </row>
    <row r="7" spans="2:9" ht="17.25" customHeight="1" thickBot="1" x14ac:dyDescent="0.25">
      <c r="B7" s="48"/>
      <c r="C7" s="50"/>
      <c r="D7" s="50"/>
      <c r="E7" s="50"/>
      <c r="F7" s="50"/>
      <c r="G7" s="48"/>
      <c r="H7" s="4" t="s">
        <v>9</v>
      </c>
      <c r="I7" s="5" t="s">
        <v>10</v>
      </c>
    </row>
    <row r="8" spans="2:9" ht="18" customHeight="1" x14ac:dyDescent="0.2">
      <c r="B8" s="6" t="s">
        <v>11</v>
      </c>
      <c r="C8" s="7">
        <f>SUM(C9:C17)</f>
        <v>38312000000</v>
      </c>
      <c r="D8" s="7">
        <f>SUM(D9:D17)</f>
        <v>38300488653</v>
      </c>
      <c r="E8" s="7">
        <f>SUM(E9:E17)</f>
        <v>20335238940.25</v>
      </c>
      <c r="F8" s="8">
        <v>28981747354</v>
      </c>
      <c r="G8" s="9">
        <v>26190706034.380001</v>
      </c>
      <c r="H8" s="10">
        <f>+G8-E8</f>
        <v>5855467094.1300011</v>
      </c>
      <c r="I8" s="11">
        <f>+(G8-E8)/E8</f>
        <v>0.28794680560847219</v>
      </c>
    </row>
    <row r="9" spans="2:9" ht="18" customHeight="1" x14ac:dyDescent="0.2">
      <c r="B9" s="12" t="s">
        <v>12</v>
      </c>
      <c r="C9" s="13">
        <v>18930599820</v>
      </c>
      <c r="D9" s="13">
        <v>18650402200</v>
      </c>
      <c r="E9" s="13">
        <v>15983156196.18</v>
      </c>
      <c r="F9" s="14">
        <v>21880199942</v>
      </c>
      <c r="G9" s="14">
        <v>21134747354</v>
      </c>
      <c r="H9" s="15">
        <f>+G9-E9</f>
        <v>5151591157.8199997</v>
      </c>
      <c r="I9" s="16">
        <f t="shared" ref="I9:I45" si="0">+(G9-E9)/E9</f>
        <v>0.32231375922180117</v>
      </c>
    </row>
    <row r="10" spans="2:9" ht="18" customHeight="1" x14ac:dyDescent="0.2">
      <c r="B10" s="17" t="s">
        <v>13</v>
      </c>
      <c r="C10" s="18">
        <v>0</v>
      </c>
      <c r="D10" s="18">
        <v>5421247833</v>
      </c>
      <c r="E10" s="18">
        <v>2538587897</v>
      </c>
      <c r="F10" s="19">
        <v>500000000</v>
      </c>
      <c r="G10" s="19">
        <v>250000000</v>
      </c>
      <c r="H10" s="15">
        <f t="shared" ref="H10:H17" si="1">+G10-E10</f>
        <v>-2288587897</v>
      </c>
      <c r="I10" s="16">
        <f t="shared" si="0"/>
        <v>-0.90152005361112775</v>
      </c>
    </row>
    <row r="11" spans="2:9" ht="18" customHeight="1" x14ac:dyDescent="0.2">
      <c r="B11" s="17" t="s">
        <v>14</v>
      </c>
      <c r="C11" s="18">
        <v>0</v>
      </c>
      <c r="D11" s="18">
        <v>15642120</v>
      </c>
      <c r="E11" s="18">
        <v>0</v>
      </c>
      <c r="F11" s="19">
        <v>4674122412</v>
      </c>
      <c r="G11" s="19">
        <v>4468625515</v>
      </c>
      <c r="H11" s="15">
        <f t="shared" si="1"/>
        <v>4468625515</v>
      </c>
      <c r="I11" s="16"/>
    </row>
    <row r="12" spans="2:9" ht="18" customHeight="1" x14ac:dyDescent="0.2">
      <c r="B12" s="17" t="s">
        <v>15</v>
      </c>
      <c r="C12" s="18">
        <v>0</v>
      </c>
      <c r="D12" s="18">
        <v>5000000000</v>
      </c>
      <c r="E12" s="18">
        <v>0</v>
      </c>
      <c r="F12" s="19">
        <v>1000000000</v>
      </c>
      <c r="G12" s="18">
        <v>0</v>
      </c>
      <c r="H12" s="15">
        <f t="shared" si="1"/>
        <v>0</v>
      </c>
      <c r="I12" s="16" t="e">
        <f>+(G12-E12)/E12</f>
        <v>#DIV/0!</v>
      </c>
    </row>
    <row r="13" spans="2:9" ht="18" customHeight="1" x14ac:dyDescent="0.2">
      <c r="B13" s="17" t="s">
        <v>16</v>
      </c>
      <c r="C13" s="18">
        <v>15000000000</v>
      </c>
      <c r="D13" s="18">
        <v>5000000000</v>
      </c>
      <c r="E13" s="18">
        <v>0</v>
      </c>
      <c r="F13" s="18">
        <v>0</v>
      </c>
      <c r="G13" s="20">
        <v>0</v>
      </c>
      <c r="H13" s="15">
        <f>+G13-E13</f>
        <v>0</v>
      </c>
      <c r="I13" s="16"/>
    </row>
    <row r="14" spans="2:9" ht="18" customHeight="1" x14ac:dyDescent="0.2">
      <c r="B14" s="17" t="s">
        <v>17</v>
      </c>
      <c r="C14" s="18">
        <v>156400180</v>
      </c>
      <c r="D14" s="18">
        <v>320000000</v>
      </c>
      <c r="E14" s="18">
        <v>467737696.72000003</v>
      </c>
      <c r="F14" s="19">
        <v>100000000</v>
      </c>
      <c r="G14" s="19">
        <v>55494601.799999997</v>
      </c>
      <c r="H14" s="15">
        <f t="shared" si="1"/>
        <v>-412243094.92000002</v>
      </c>
      <c r="I14" s="16">
        <f t="shared" si="0"/>
        <v>-0.88135529338525709</v>
      </c>
    </row>
    <row r="15" spans="2:9" ht="18" customHeight="1" x14ac:dyDescent="0.2">
      <c r="B15" s="17" t="s">
        <v>18</v>
      </c>
      <c r="C15" s="18">
        <v>25000000</v>
      </c>
      <c r="D15" s="18">
        <v>0</v>
      </c>
      <c r="E15" s="18">
        <v>9575000</v>
      </c>
      <c r="F15" s="19">
        <v>13725000</v>
      </c>
      <c r="G15" s="19">
        <v>9150000</v>
      </c>
      <c r="H15" s="15">
        <f t="shared" si="1"/>
        <v>-425000</v>
      </c>
      <c r="I15" s="16"/>
    </row>
    <row r="16" spans="2:9" ht="18" customHeight="1" x14ac:dyDescent="0.2">
      <c r="B16" s="17" t="s">
        <v>19</v>
      </c>
      <c r="C16" s="18">
        <v>2700000000</v>
      </c>
      <c r="D16" s="18">
        <v>3843196500</v>
      </c>
      <c r="E16" s="18">
        <v>1336182150.3499999</v>
      </c>
      <c r="F16" s="19">
        <v>569600000</v>
      </c>
      <c r="G16" s="19">
        <v>28588563.579999998</v>
      </c>
      <c r="H16" s="15">
        <f t="shared" si="1"/>
        <v>-1307593586.77</v>
      </c>
      <c r="I16" s="16">
        <f t="shared" si="0"/>
        <v>-0.97860429165850527</v>
      </c>
    </row>
    <row r="17" spans="2:9" ht="18" customHeight="1" x14ac:dyDescent="0.2">
      <c r="B17" s="17" t="s">
        <v>20</v>
      </c>
      <c r="C17" s="18">
        <v>1500000000</v>
      </c>
      <c r="D17" s="18">
        <v>50000000</v>
      </c>
      <c r="E17" s="18">
        <v>0</v>
      </c>
      <c r="F17" s="19">
        <v>244100000</v>
      </c>
      <c r="G17" s="21">
        <v>244100000</v>
      </c>
      <c r="H17" s="15">
        <f t="shared" si="1"/>
        <v>244100000</v>
      </c>
      <c r="I17" s="16">
        <v>0</v>
      </c>
    </row>
    <row r="18" spans="2:9" ht="18" customHeight="1" x14ac:dyDescent="0.2">
      <c r="B18" s="6" t="s">
        <v>21</v>
      </c>
      <c r="C18" s="7">
        <f>+C19+C24+C30</f>
        <v>38312000000</v>
      </c>
      <c r="D18" s="7">
        <f>+D19+D24+D32</f>
        <v>38100488653</v>
      </c>
      <c r="E18" s="7">
        <f>+E19+E24+E30</f>
        <v>25367046492.82</v>
      </c>
      <c r="F18" s="9">
        <v>28981747354</v>
      </c>
      <c r="G18" s="8">
        <v>25904708171</v>
      </c>
      <c r="H18" s="22">
        <f>+G18-E18</f>
        <v>537661678.18000031</v>
      </c>
      <c r="I18" s="11">
        <f t="shared" si="0"/>
        <v>2.11952809852019E-2</v>
      </c>
    </row>
    <row r="19" spans="2:9" ht="18" customHeight="1" x14ac:dyDescent="0.2">
      <c r="B19" s="23" t="s">
        <v>22</v>
      </c>
      <c r="C19" s="24">
        <f>SUM(C20:C23)</f>
        <v>9334267667</v>
      </c>
      <c r="D19" s="24">
        <f>SUM(D20:D23)</f>
        <v>10377040000</v>
      </c>
      <c r="E19" s="24">
        <f>SUM(E20:E23)</f>
        <v>9960357194</v>
      </c>
      <c r="F19" s="24">
        <f>SUM(F20:F23)</f>
        <v>10614030248</v>
      </c>
      <c r="G19" s="25">
        <f>SUM(G20:G23)</f>
        <v>10384954887</v>
      </c>
      <c r="H19" s="25">
        <f>+G19-E19</f>
        <v>424597693</v>
      </c>
      <c r="I19" s="26">
        <f t="shared" si="0"/>
        <v>4.2628761672901909E-2</v>
      </c>
    </row>
    <row r="20" spans="2:9" ht="18" customHeight="1" x14ac:dyDescent="0.2">
      <c r="B20" s="27" t="s">
        <v>23</v>
      </c>
      <c r="C20" s="28">
        <v>6996767667</v>
      </c>
      <c r="D20" s="28">
        <v>7912040000</v>
      </c>
      <c r="E20" s="28">
        <v>7686107632</v>
      </c>
      <c r="F20" s="29">
        <v>8033123995</v>
      </c>
      <c r="G20" s="29">
        <v>7852725461</v>
      </c>
      <c r="H20" s="15">
        <f>+G20-E20</f>
        <v>166617829</v>
      </c>
      <c r="I20" s="16">
        <f t="shared" si="0"/>
        <v>2.1677790238886416E-2</v>
      </c>
    </row>
    <row r="21" spans="2:9" ht="18" customHeight="1" x14ac:dyDescent="0.2">
      <c r="B21" s="27" t="s">
        <v>24</v>
      </c>
      <c r="C21" s="28">
        <v>983000000</v>
      </c>
      <c r="D21" s="28">
        <v>791000000</v>
      </c>
      <c r="E21" s="28">
        <v>690633782</v>
      </c>
      <c r="F21" s="29">
        <v>887724469</v>
      </c>
      <c r="G21" s="29">
        <v>863532653</v>
      </c>
      <c r="H21" s="15">
        <f t="shared" ref="H21:H29" si="2">+G21-E21</f>
        <v>172898871</v>
      </c>
      <c r="I21" s="16">
        <f t="shared" si="0"/>
        <v>0.25034812299407616</v>
      </c>
    </row>
    <row r="22" spans="2:9" ht="18" customHeight="1" x14ac:dyDescent="0.2">
      <c r="B22" s="27" t="s">
        <v>25</v>
      </c>
      <c r="C22" s="28">
        <v>717000000</v>
      </c>
      <c r="D22" s="28">
        <v>784000000</v>
      </c>
      <c r="E22" s="28">
        <v>720666218</v>
      </c>
      <c r="F22" s="29">
        <v>968167438</v>
      </c>
      <c r="G22" s="29">
        <v>961359383</v>
      </c>
      <c r="H22" s="15">
        <f t="shared" si="2"/>
        <v>240693165</v>
      </c>
      <c r="I22" s="16">
        <f t="shared" si="0"/>
        <v>0.33398702337952518</v>
      </c>
    </row>
    <row r="23" spans="2:9" ht="18" customHeight="1" x14ac:dyDescent="0.2">
      <c r="B23" s="27" t="s">
        <v>26</v>
      </c>
      <c r="C23" s="28">
        <v>637500000</v>
      </c>
      <c r="D23" s="28">
        <v>890000000</v>
      </c>
      <c r="E23" s="28">
        <v>862949562</v>
      </c>
      <c r="F23" s="29">
        <v>725014346</v>
      </c>
      <c r="G23" s="29">
        <v>707337390</v>
      </c>
      <c r="H23" s="15">
        <f t="shared" si="2"/>
        <v>-155612172</v>
      </c>
      <c r="I23" s="16">
        <f t="shared" si="0"/>
        <v>-0.18032591805174356</v>
      </c>
    </row>
    <row r="24" spans="2:9" ht="18" customHeight="1" x14ac:dyDescent="0.2">
      <c r="B24" s="23" t="s">
        <v>27</v>
      </c>
      <c r="C24" s="24">
        <f>SUM(C25:C29)</f>
        <v>9795732333</v>
      </c>
      <c r="D24" s="24">
        <f>SUM(D25:D29)</f>
        <v>9404196500</v>
      </c>
      <c r="E24" s="24">
        <f>SUM(E25:E29)</f>
        <v>7357225102.7299995</v>
      </c>
      <c r="F24" s="30">
        <v>8636811899</v>
      </c>
      <c r="G24" s="30">
        <v>7327029715</v>
      </c>
      <c r="H24" s="15">
        <f t="shared" si="2"/>
        <v>-30195387.729999542</v>
      </c>
      <c r="I24" s="26">
        <f t="shared" si="0"/>
        <v>-4.1041815777520694E-3</v>
      </c>
    </row>
    <row r="25" spans="2:9" ht="18" customHeight="1" x14ac:dyDescent="0.2">
      <c r="B25" s="27" t="s">
        <v>28</v>
      </c>
      <c r="C25" s="28">
        <v>2092000000</v>
      </c>
      <c r="D25" s="28">
        <v>2162160500</v>
      </c>
      <c r="E25" s="28">
        <v>1932764519.3199999</v>
      </c>
      <c r="F25" s="29">
        <v>1996872751</v>
      </c>
      <c r="G25" s="29">
        <v>1958663744</v>
      </c>
      <c r="H25" s="15">
        <f t="shared" si="2"/>
        <v>25899224.680000067</v>
      </c>
      <c r="I25" s="16">
        <f t="shared" si="0"/>
        <v>1.3400093193511297E-2</v>
      </c>
    </row>
    <row r="26" spans="2:9" ht="18" customHeight="1" x14ac:dyDescent="0.2">
      <c r="B26" s="27" t="s">
        <v>29</v>
      </c>
      <c r="C26" s="28">
        <v>3366623770</v>
      </c>
      <c r="D26" s="28">
        <v>3282000000</v>
      </c>
      <c r="E26" s="28">
        <v>2964775568.3800001</v>
      </c>
      <c r="F26" s="29">
        <v>3137497290</v>
      </c>
      <c r="G26" s="29">
        <v>2971647014</v>
      </c>
      <c r="H26" s="15">
        <f t="shared" si="2"/>
        <v>6871445.6199998856</v>
      </c>
      <c r="I26" s="16">
        <f t="shared" si="0"/>
        <v>2.3176950367796477E-3</v>
      </c>
    </row>
    <row r="27" spans="2:9" ht="18" customHeight="1" x14ac:dyDescent="0.2">
      <c r="B27" s="27" t="s">
        <v>30</v>
      </c>
      <c r="C27" s="28">
        <v>1433500000</v>
      </c>
      <c r="D27" s="28">
        <v>1960036000</v>
      </c>
      <c r="E27" s="28">
        <v>1186453282.03</v>
      </c>
      <c r="F27" s="29">
        <v>964230000</v>
      </c>
      <c r="G27" s="29">
        <v>732328526</v>
      </c>
      <c r="H27" s="15">
        <f t="shared" si="2"/>
        <v>-454124756.02999997</v>
      </c>
      <c r="I27" s="16">
        <f t="shared" si="0"/>
        <v>-0.38275822816470345</v>
      </c>
    </row>
    <row r="28" spans="2:9" ht="18" customHeight="1" x14ac:dyDescent="0.2">
      <c r="B28" s="27" t="s">
        <v>31</v>
      </c>
      <c r="C28" s="28">
        <v>1094633563</v>
      </c>
      <c r="D28" s="28">
        <v>721488142</v>
      </c>
      <c r="E28" s="28">
        <v>721488142</v>
      </c>
      <c r="F28" s="29">
        <v>1259700000</v>
      </c>
      <c r="G28" s="29">
        <v>1112646840</v>
      </c>
      <c r="H28" s="15">
        <f t="shared" si="2"/>
        <v>391158698</v>
      </c>
      <c r="I28" s="16">
        <f t="shared" si="0"/>
        <v>0.54215540800946382</v>
      </c>
    </row>
    <row r="29" spans="2:9" ht="18" customHeight="1" x14ac:dyDescent="0.2">
      <c r="B29" s="31" t="s">
        <v>32</v>
      </c>
      <c r="C29" s="32">
        <v>1808975000</v>
      </c>
      <c r="D29" s="32">
        <v>1278511858</v>
      </c>
      <c r="E29" s="32">
        <v>551743591</v>
      </c>
      <c r="F29" s="32">
        <v>1278511858</v>
      </c>
      <c r="G29" s="32">
        <v>551743591</v>
      </c>
      <c r="H29" s="15">
        <f t="shared" si="2"/>
        <v>0</v>
      </c>
      <c r="I29" s="16">
        <f t="shared" si="0"/>
        <v>0</v>
      </c>
    </row>
    <row r="30" spans="2:9" ht="18" customHeight="1" x14ac:dyDescent="0.2">
      <c r="B30" s="23" t="s">
        <v>33</v>
      </c>
      <c r="C30" s="24">
        <f>+C31+C32</f>
        <v>19182000000</v>
      </c>
      <c r="D30" s="24">
        <f>+D31+D32</f>
        <v>18519252153</v>
      </c>
      <c r="E30" s="24">
        <f>+E31+E32</f>
        <v>8049464196.0900002</v>
      </c>
      <c r="F30" s="24">
        <f>+F31+F32</f>
        <v>10509417065</v>
      </c>
      <c r="G30" s="24">
        <f>+G31+G32</f>
        <v>8258195044</v>
      </c>
      <c r="H30" s="25">
        <f>+G30-E30</f>
        <v>208730847.90999985</v>
      </c>
      <c r="I30" s="26">
        <f t="shared" si="0"/>
        <v>2.5931023832790032E-2</v>
      </c>
    </row>
    <row r="31" spans="2:9" ht="18" customHeight="1" x14ac:dyDescent="0.2">
      <c r="B31" s="33" t="s">
        <v>34</v>
      </c>
      <c r="C31" s="34">
        <v>20000000</v>
      </c>
      <c r="D31" s="34">
        <v>200000000</v>
      </c>
      <c r="E31" s="34">
        <v>200000000</v>
      </c>
      <c r="F31" s="34">
        <v>200000000</v>
      </c>
      <c r="G31" s="34">
        <v>200000000</v>
      </c>
      <c r="H31" s="35">
        <f>+G31-E31</f>
        <v>0</v>
      </c>
      <c r="I31" s="36"/>
    </row>
    <row r="32" spans="2:9" ht="18" customHeight="1" x14ac:dyDescent="0.2">
      <c r="B32" s="33" t="s">
        <v>35</v>
      </c>
      <c r="C32" s="34">
        <f>SUM(C33:C45)</f>
        <v>19162000000</v>
      </c>
      <c r="D32" s="34">
        <f>SUM(D33:D45)</f>
        <v>18319252153</v>
      </c>
      <c r="E32" s="34">
        <f>SUM(E33:E45)</f>
        <v>7849464196.0900002</v>
      </c>
      <c r="F32" s="37">
        <v>10309417065</v>
      </c>
      <c r="G32" s="37">
        <v>8058195044</v>
      </c>
      <c r="H32" s="35">
        <f t="shared" ref="H32:H45" si="3">+G32-E32</f>
        <v>208730847.90999985</v>
      </c>
      <c r="I32" s="36">
        <f t="shared" si="0"/>
        <v>2.6591731957191871E-2</v>
      </c>
    </row>
    <row r="33" spans="2:9" ht="18" customHeight="1" x14ac:dyDescent="0.2">
      <c r="B33" s="38" t="s">
        <v>36</v>
      </c>
      <c r="C33" s="39">
        <v>250000000</v>
      </c>
      <c r="D33" s="39">
        <v>300000000</v>
      </c>
      <c r="E33" s="39">
        <v>282235978.63</v>
      </c>
      <c r="F33" s="39">
        <v>0</v>
      </c>
      <c r="G33" s="39">
        <v>0</v>
      </c>
      <c r="H33" s="15">
        <f t="shared" si="3"/>
        <v>-282235978.63</v>
      </c>
      <c r="I33" s="16"/>
    </row>
    <row r="34" spans="2:9" ht="18" customHeight="1" x14ac:dyDescent="0.2">
      <c r="B34" s="38" t="s">
        <v>37</v>
      </c>
      <c r="C34" s="39">
        <v>1895000000</v>
      </c>
      <c r="D34" s="39">
        <v>2453737333</v>
      </c>
      <c r="E34" s="39">
        <v>609836860</v>
      </c>
      <c r="F34" s="40">
        <v>1313750000</v>
      </c>
      <c r="G34" s="40">
        <v>1246195814</v>
      </c>
      <c r="H34" s="15">
        <f t="shared" si="3"/>
        <v>636358954</v>
      </c>
      <c r="I34" s="16">
        <f t="shared" si="0"/>
        <v>1.0434904738293451</v>
      </c>
    </row>
    <row r="35" spans="2:9" ht="18" customHeight="1" x14ac:dyDescent="0.2">
      <c r="B35" s="38" t="s">
        <v>38</v>
      </c>
      <c r="C35" s="39">
        <v>10145000000</v>
      </c>
      <c r="D35" s="39">
        <v>8150000000</v>
      </c>
      <c r="E35" s="39">
        <v>1035969897.46</v>
      </c>
      <c r="F35" s="40">
        <v>2572997183</v>
      </c>
      <c r="G35" s="40">
        <v>2487101082</v>
      </c>
      <c r="H35" s="15">
        <f t="shared" si="3"/>
        <v>1451131184.54</v>
      </c>
      <c r="I35" s="16">
        <f t="shared" si="0"/>
        <v>1.400746477381144</v>
      </c>
    </row>
    <row r="36" spans="2:9" ht="18" customHeight="1" x14ac:dyDescent="0.2">
      <c r="B36" s="38" t="s">
        <v>39</v>
      </c>
      <c r="C36" s="39">
        <v>515000000</v>
      </c>
      <c r="D36" s="39">
        <v>20000000</v>
      </c>
      <c r="E36" s="39">
        <v>14999450</v>
      </c>
      <c r="F36" s="40">
        <v>153737524</v>
      </c>
      <c r="G36" s="40">
        <v>97290523</v>
      </c>
      <c r="H36" s="15">
        <f t="shared" si="3"/>
        <v>82291073</v>
      </c>
      <c r="I36" s="16"/>
    </row>
    <row r="37" spans="2:9" ht="18" customHeight="1" x14ac:dyDescent="0.2">
      <c r="B37" s="38" t="s">
        <v>40</v>
      </c>
      <c r="C37" s="39">
        <v>120000000</v>
      </c>
      <c r="D37" s="39">
        <v>70000000</v>
      </c>
      <c r="E37" s="39">
        <v>0</v>
      </c>
      <c r="F37" s="40">
        <v>250000000</v>
      </c>
      <c r="G37" s="40">
        <v>2538700</v>
      </c>
      <c r="H37" s="15">
        <f t="shared" si="3"/>
        <v>2538700</v>
      </c>
      <c r="I37" s="16"/>
    </row>
    <row r="38" spans="2:9" ht="18" customHeight="1" x14ac:dyDescent="0.2">
      <c r="B38" s="38" t="s">
        <v>41</v>
      </c>
      <c r="C38" s="39">
        <v>320000000</v>
      </c>
      <c r="D38" s="39">
        <v>200000000</v>
      </c>
      <c r="E38" s="39">
        <v>101344040</v>
      </c>
      <c r="F38" s="40">
        <v>620000000</v>
      </c>
      <c r="G38" s="40">
        <v>195835152</v>
      </c>
      <c r="H38" s="15">
        <f t="shared" si="3"/>
        <v>94491112</v>
      </c>
      <c r="I38" s="16">
        <f t="shared" si="0"/>
        <v>0.9323795656853624</v>
      </c>
    </row>
    <row r="39" spans="2:9" ht="18" customHeight="1" x14ac:dyDescent="0.2">
      <c r="B39" s="38" t="s">
        <v>42</v>
      </c>
      <c r="C39" s="39">
        <v>85000000</v>
      </c>
      <c r="D39" s="39">
        <v>100000000</v>
      </c>
      <c r="E39" s="39">
        <v>0</v>
      </c>
      <c r="F39" s="39">
        <v>0</v>
      </c>
      <c r="G39" s="39">
        <v>0</v>
      </c>
      <c r="H39" s="15">
        <f t="shared" si="3"/>
        <v>0</v>
      </c>
      <c r="I39" s="16"/>
    </row>
    <row r="40" spans="2:9" ht="18" customHeight="1" x14ac:dyDescent="0.2">
      <c r="B40" s="38" t="s">
        <v>43</v>
      </c>
      <c r="C40" s="39">
        <v>610000000</v>
      </c>
      <c r="D40" s="39">
        <v>250000000</v>
      </c>
      <c r="E40" s="39">
        <v>98515024</v>
      </c>
      <c r="F40" s="40">
        <v>110000000</v>
      </c>
      <c r="G40" s="40">
        <v>36116750</v>
      </c>
      <c r="H40" s="15">
        <f t="shared" si="3"/>
        <v>-62398274</v>
      </c>
      <c r="I40" s="16"/>
    </row>
    <row r="41" spans="2:9" ht="18" customHeight="1" x14ac:dyDescent="0.2">
      <c r="B41" s="38" t="s">
        <v>44</v>
      </c>
      <c r="C41" s="39">
        <v>612000000</v>
      </c>
      <c r="D41" s="39">
        <v>5929470500</v>
      </c>
      <c r="E41" s="39">
        <v>4985010326</v>
      </c>
      <c r="F41" s="40">
        <v>279028760</v>
      </c>
      <c r="G41" s="40">
        <v>279028760</v>
      </c>
      <c r="H41" s="15">
        <f t="shared" si="3"/>
        <v>-4705981566</v>
      </c>
      <c r="I41" s="16">
        <f t="shared" si="0"/>
        <v>-0.94402644292536619</v>
      </c>
    </row>
    <row r="42" spans="2:9" ht="18" customHeight="1" x14ac:dyDescent="0.2">
      <c r="B42" s="38" t="s">
        <v>45</v>
      </c>
      <c r="C42" s="39">
        <v>100000000</v>
      </c>
      <c r="D42" s="39">
        <v>675642120</v>
      </c>
      <c r="E42" s="39">
        <v>671150420</v>
      </c>
      <c r="F42" s="40">
        <v>143284000</v>
      </c>
      <c r="G42" s="40">
        <v>143284000</v>
      </c>
      <c r="H42" s="15">
        <f t="shared" si="3"/>
        <v>-527866420</v>
      </c>
      <c r="I42" s="16">
        <f t="shared" si="0"/>
        <v>-0.78650985571908005</v>
      </c>
    </row>
    <row r="43" spans="2:9" ht="18" customHeight="1" x14ac:dyDescent="0.2">
      <c r="B43" s="38" t="s">
        <v>46</v>
      </c>
      <c r="C43" s="39">
        <v>4230000000</v>
      </c>
      <c r="D43" s="39">
        <v>2500000</v>
      </c>
      <c r="E43" s="39">
        <v>2500000</v>
      </c>
      <c r="F43" s="40">
        <v>301194653</v>
      </c>
      <c r="G43" s="40">
        <v>240221050</v>
      </c>
      <c r="H43" s="15">
        <f t="shared" si="3"/>
        <v>237721050</v>
      </c>
      <c r="I43" s="16">
        <f t="shared" si="0"/>
        <v>95.088419999999999</v>
      </c>
    </row>
    <row r="44" spans="2:9" ht="18" customHeight="1" x14ac:dyDescent="0.2">
      <c r="B44" s="38" t="s">
        <v>47</v>
      </c>
      <c r="C44" s="39">
        <v>20000000</v>
      </c>
      <c r="D44" s="39">
        <v>20000000</v>
      </c>
      <c r="E44" s="39">
        <v>0</v>
      </c>
      <c r="F44" s="39">
        <v>0</v>
      </c>
      <c r="G44" s="39">
        <v>0</v>
      </c>
      <c r="H44" s="15">
        <f t="shared" si="3"/>
        <v>0</v>
      </c>
      <c r="I44" s="16"/>
    </row>
    <row r="45" spans="2:9" ht="18" customHeight="1" thickBot="1" x14ac:dyDescent="0.25">
      <c r="B45" s="41" t="s">
        <v>48</v>
      </c>
      <c r="C45" s="42">
        <v>260000000</v>
      </c>
      <c r="D45" s="42">
        <v>147902200</v>
      </c>
      <c r="E45" s="42">
        <v>47902200</v>
      </c>
      <c r="F45" s="40">
        <v>15000000</v>
      </c>
      <c r="G45" s="39">
        <v>0</v>
      </c>
      <c r="H45" s="43">
        <f t="shared" si="3"/>
        <v>-47902200</v>
      </c>
      <c r="I45" s="44">
        <f t="shared" si="0"/>
        <v>-1</v>
      </c>
    </row>
    <row r="46" spans="2:9" ht="12.75" thickBot="1" x14ac:dyDescent="0.25">
      <c r="B46" s="41" t="s">
        <v>49</v>
      </c>
      <c r="C46" s="42">
        <v>260000000</v>
      </c>
      <c r="D46" s="42"/>
      <c r="E46" s="42"/>
      <c r="F46" s="45">
        <v>4550424945</v>
      </c>
      <c r="G46" s="45">
        <v>3330583212</v>
      </c>
      <c r="H46" s="43"/>
      <c r="I46" s="44"/>
    </row>
  </sheetData>
  <sheetProtection password="C37D" sheet="1" objects="1" scenarios="1"/>
  <mergeCells count="9">
    <mergeCell ref="B2:I2"/>
    <mergeCell ref="B3:I3"/>
    <mergeCell ref="B6:B7"/>
    <mergeCell ref="C6:C7"/>
    <mergeCell ref="D6:D7"/>
    <mergeCell ref="E6:E7"/>
    <mergeCell ref="F6:F7"/>
    <mergeCell ref="G6:G7"/>
    <mergeCell ref="H6:I6"/>
  </mergeCells>
  <printOptions horizontalCentered="1"/>
  <pageMargins left="0" right="0" top="0.78740157480314965" bottom="0.78740157480314965" header="0" footer="0"/>
  <pageSetup scale="7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COMPARATIVO 2008 - 2009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Shark</cp:lastModifiedBy>
  <dcterms:created xsi:type="dcterms:W3CDTF">2010-04-12T14:29:50Z</dcterms:created>
  <dcterms:modified xsi:type="dcterms:W3CDTF">2012-09-28T14:50:50Z</dcterms:modified>
</cp:coreProperties>
</file>